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<sst xmlns="http://schemas.openxmlformats.org/spreadsheetml/2006/main" count="136" uniqueCount="99">
  <si>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</si>
  <si>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</si>
  <si>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</si>
  <si>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</si>
  <si>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</si>
  <si>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</si>
  <si>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</si>
  <si>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</si>
  <si>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</si>
  <si>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11/2014</t>
  </si>
  <si>
    <t>Data da Publicação: 20/12/2014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</si>
  <si>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</si>
  <si>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</si>
  <si>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</si>
  <si>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</si>
  <si>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</si>
  <si>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</si>
  <si>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</si>
  <si>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</si>
  <si>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</si>
  <si>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</si>
  <si>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</si>
  <si>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</si>
  <si>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</si>
  <si>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</si>
  <si>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</si>
  <si>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</si>
  <si>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</si>
  <si>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</si>
  <si>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</si>
  <si>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</si>
  <si>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</si>
  <si>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</si>
  <si>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</si>
  <si>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</si>
  <si>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</si>
  <si>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</si>
  <si>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</si>
  <si>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</si>
  <si>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</si>
  <si>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</si>
  <si>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</si>
  <si>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</si>
  <si>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</si>
  <si>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</si>
  <si>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</si>
  <si>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</si>
  <si>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</si>
  <si>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</si>
  <si>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</si>
  <si>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</si>
  <si>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</si>
  <si>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</si>
  <si>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</si>
  <si>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</si>
  <si>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</si>
  <si>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</si>
  <si>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</si>
  <si>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</si>
  <si>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</si>
  <si>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</si>
  <si>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</si>
  <si>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</si>
  <si>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</si>
  <si>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</si>
  <si>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</si>
  <si>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</si>
  <si>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</si>
  <si>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</si>
  <si>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</si>
  <si>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</si>
  <si>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</si>
  <si>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</si>
  <si>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</si>
  <si>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</si>
  <si>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</si>
  <si>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</si>
  <si>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</si>
  <si>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</si>
  <si>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</si>
  <si>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</si>
  <si>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</si>
  <si>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</si>
  <si>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</si>
  <si>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</si>
  <si>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</si>
  <si>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</si>
  <si>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</si>
  <si>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</si>
  <si>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</si>
  <si>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</si>
  <si>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</si>
  <si>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</si>
  <si>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</si>
  <si>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</si>
  <si>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</si>
  <si>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</si>
  <si>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</si>
  <si>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pago a título de auxílio-moradia, classificação 33.90.91.01- Sentenças Judiciais.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</si>
</sst>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workbookViewId="0" topLeftCell="A39">
      <selection activeCell="C53" sqref="C5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79106667.64-18161.2-148229</f>
        <v>78940277.44</v>
      </c>
    </row>
    <row r="20" spans="1:3" s="4" customFormat="1" ht="18.75" customHeight="1">
      <c r="A20" s="11" t="s">
        <v>17</v>
      </c>
      <c r="B20" s="11" t="s">
        <v>18</v>
      </c>
      <c r="C20" s="12">
        <f>23556386.42</f>
        <v>23556386.42</v>
      </c>
    </row>
    <row r="21" spans="1:3" s="4" customFormat="1" ht="18.75" customHeight="1">
      <c r="A21" s="11" t="s">
        <v>19</v>
      </c>
      <c r="B21" s="11" t="s">
        <v>20</v>
      </c>
      <c r="C21" s="12">
        <f>19270189.2+18161.2+148229</f>
        <v>19436579.4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121933243.25999999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24673.74</v>
      </c>
    </row>
    <row r="28" spans="1:3" s="4" customFormat="1" ht="18.75" customHeight="1">
      <c r="A28" s="11" t="s">
        <v>17</v>
      </c>
      <c r="B28" s="11" t="s">
        <v>26</v>
      </c>
      <c r="C28" s="12">
        <v>2987001.59</v>
      </c>
    </row>
    <row r="29" spans="1:3" s="4" customFormat="1" ht="18.75" customHeight="1">
      <c r="A29" s="11" t="s">
        <v>19</v>
      </c>
      <c r="B29" s="11" t="s">
        <v>27</v>
      </c>
      <c r="C29" s="12">
        <v>406738.5</v>
      </c>
    </row>
    <row r="30" spans="1:3" s="4" customFormat="1" ht="33" customHeight="1">
      <c r="A30" s="11" t="s">
        <v>21</v>
      </c>
      <c r="B30" s="11" t="s">
        <v>28</v>
      </c>
      <c r="C30" s="12">
        <f>2403277.9-708.28-1200-14830.76</f>
        <v>2386538.8600000003</v>
      </c>
    </row>
    <row r="31" spans="1:3" s="4" customFormat="1" ht="17.25" customHeight="1">
      <c r="A31" s="11" t="s">
        <v>29</v>
      </c>
      <c r="B31" s="11" t="s">
        <v>30</v>
      </c>
      <c r="C31" s="12">
        <f>308708.84+485863.61+90722.1+14674.8+23393.77+30602+1336</f>
        <v>955301.12</v>
      </c>
    </row>
    <row r="32" spans="1:3" s="4" customFormat="1" ht="17.25" customHeight="1">
      <c r="A32" s="11" t="s">
        <v>31</v>
      </c>
      <c r="B32" s="11" t="s">
        <v>32</v>
      </c>
      <c r="C32" s="12">
        <f>85761.75</f>
        <v>85761.75</v>
      </c>
    </row>
    <row r="33" spans="1:3" s="4" customFormat="1" ht="17.25" customHeight="1">
      <c r="A33" s="11" t="s">
        <v>33</v>
      </c>
      <c r="B33" s="11" t="s">
        <v>34</v>
      </c>
      <c r="C33" s="12">
        <f>410994.01+1816466.09</f>
        <v>2227460.1</v>
      </c>
    </row>
    <row r="34" spans="1:3" s="4" customFormat="1" ht="17.25" customHeight="1">
      <c r="A34" s="11" t="s">
        <v>35</v>
      </c>
      <c r="B34" s="11" t="s">
        <v>36</v>
      </c>
      <c r="C34" s="12">
        <f>384520.67+738683.42</f>
        <v>1123204.09</v>
      </c>
    </row>
    <row r="35" spans="1:3" s="4" customFormat="1" ht="17.25" customHeight="1">
      <c r="A35" s="11" t="s">
        <v>37</v>
      </c>
      <c r="B35" s="11" t="s">
        <v>38</v>
      </c>
      <c r="C35" s="12">
        <f>106024.31</f>
        <v>106024.31</v>
      </c>
    </row>
    <row r="36" spans="1:3" s="4" customFormat="1" ht="17.25" customHeight="1">
      <c r="A36" s="11" t="s">
        <v>39</v>
      </c>
      <c r="B36" s="11" t="s">
        <v>40</v>
      </c>
      <c r="C36" s="12">
        <v>422404.97</v>
      </c>
    </row>
    <row r="37" spans="1:3" s="4" customFormat="1" ht="17.25" customHeight="1">
      <c r="A37" s="11" t="s">
        <v>41</v>
      </c>
      <c r="B37" s="11" t="s">
        <v>42</v>
      </c>
      <c r="C37" s="12">
        <f>31094.11</f>
        <v>31094.11</v>
      </c>
    </row>
    <row r="38" spans="1:3" s="4" customFormat="1" ht="17.25" customHeight="1">
      <c r="A38" s="11" t="s">
        <v>43</v>
      </c>
      <c r="B38" s="11" t="s">
        <v>44</v>
      </c>
      <c r="C38" s="12">
        <f>647489.45</f>
        <v>647489.45</v>
      </c>
    </row>
    <row r="39" spans="1:3" s="4" customFormat="1" ht="105">
      <c r="A39" s="11" t="s">
        <v>45</v>
      </c>
      <c r="B39" s="11" t="s">
        <v>46</v>
      </c>
      <c r="C39" s="13">
        <f>33731.08+1508.05+458+26401.74</f>
        <v>62098.87000000001</v>
      </c>
    </row>
    <row r="40" spans="1:3" s="4" customFormat="1" ht="17.25" customHeight="1">
      <c r="A40" s="11" t="s">
        <v>47</v>
      </c>
      <c r="B40" s="11" t="s">
        <v>48</v>
      </c>
      <c r="C40" s="14">
        <f>160886.34+581.48</f>
        <v>161467.82</v>
      </c>
    </row>
    <row r="41" spans="1:3" s="4" customFormat="1" ht="17.25" customHeight="1">
      <c r="A41" s="11" t="s">
        <v>49</v>
      </c>
      <c r="B41" s="11" t="s">
        <v>50</v>
      </c>
      <c r="C41" s="13">
        <f>18104.49+1146072.68+1162.29</f>
        <v>1165339.46</v>
      </c>
    </row>
    <row r="42" spans="1:3" s="4" customFormat="1" ht="17.25" customHeight="1">
      <c r="A42" s="15" t="s">
        <v>51</v>
      </c>
      <c r="B42" s="15" t="s">
        <v>52</v>
      </c>
      <c r="C42" s="14">
        <f>7147.8+2091.9+10538.39</f>
        <v>19778.09</v>
      </c>
    </row>
    <row r="43" spans="1:3" s="4" customFormat="1" ht="32.25" customHeight="1">
      <c r="A43" s="11" t="s">
        <v>53</v>
      </c>
      <c r="B43" s="11" t="s">
        <v>54</v>
      </c>
      <c r="C43" s="12">
        <f>2129212.39-160886.34-1146072.68</f>
        <v>822253.3700000001</v>
      </c>
    </row>
    <row r="44" spans="1:3" s="4" customFormat="1" ht="17.25" customHeight="1">
      <c r="A44" s="11" t="s">
        <v>55</v>
      </c>
      <c r="B44" s="11" t="s">
        <v>56</v>
      </c>
      <c r="C44" s="13">
        <f>96529.44+11550+4300+23516.66</f>
        <v>135896.1</v>
      </c>
    </row>
    <row r="45" spans="1:3" s="4" customFormat="1" ht="17.25" customHeight="1">
      <c r="A45" s="11" t="s">
        <v>57</v>
      </c>
      <c r="B45" s="11" t="s">
        <v>58</v>
      </c>
      <c r="C45" s="12">
        <f>85832.3+1350</f>
        <v>87182.3</v>
      </c>
    </row>
    <row r="46" spans="1:3" s="4" customFormat="1" ht="30">
      <c r="A46" s="11" t="s">
        <v>59</v>
      </c>
      <c r="B46" s="11" t="s">
        <v>60</v>
      </c>
      <c r="C46" s="13">
        <v>0</v>
      </c>
    </row>
    <row r="47" spans="1:3" s="4" customFormat="1" ht="17.25" customHeight="1">
      <c r="A47" s="11" t="s">
        <v>61</v>
      </c>
      <c r="B47" s="11" t="s">
        <v>62</v>
      </c>
      <c r="C47" s="12">
        <v>0</v>
      </c>
    </row>
    <row r="48" spans="1:3" s="4" customFormat="1" ht="17.25" customHeight="1">
      <c r="A48" s="11" t="s">
        <v>63</v>
      </c>
      <c r="B48" s="11" t="s">
        <v>64</v>
      </c>
      <c r="C48" s="12">
        <f>44184.86</f>
        <v>44184.86</v>
      </c>
    </row>
    <row r="49" spans="1:3" s="4" customFormat="1" ht="17.25" customHeight="1">
      <c r="A49" s="11" t="s">
        <v>65</v>
      </c>
      <c r="B49" s="11" t="s">
        <v>66</v>
      </c>
      <c r="C49" s="12">
        <v>0</v>
      </c>
    </row>
    <row r="50" spans="1:5" s="4" customFormat="1" ht="31.5" customHeight="1">
      <c r="A50" s="11" t="s">
        <v>67</v>
      </c>
      <c r="B50" s="11" t="s">
        <v>68</v>
      </c>
      <c r="C50" s="12">
        <f>407912.51+3258.25+708.28+6744-C45-C46-C47-C48-C49</f>
        <v>287255.88000000006</v>
      </c>
      <c r="E50" s="16"/>
    </row>
    <row r="51" spans="1:3" s="4" customFormat="1" ht="15" customHeight="1">
      <c r="A51" s="11" t="s">
        <v>69</v>
      </c>
      <c r="B51" s="11" t="s">
        <v>70</v>
      </c>
      <c r="C51" s="12">
        <v>1200</v>
      </c>
    </row>
    <row r="52" spans="1:3" s="4" customFormat="1" ht="15" customHeight="1">
      <c r="A52" s="11" t="s">
        <v>71</v>
      </c>
      <c r="B52" s="11" t="s">
        <v>72</v>
      </c>
      <c r="C52" s="12">
        <f>8295.25+331091.25+2000+3192.05+1297+3102.5+840.3+4980.79+851.62+58361.6+1562.51+235206.62+55689.19+12977.32+16404.6+14313.84+259.3+87.5+10.45+1440+865.36+1673.07+3315+106285.84-4300+134.43+2408.87+54002+3016.03+1162.29-6865+48296.99+1044+9161.15+93297.86+13468+6564.02+4154.8+14892.82+23177.75+3285.33+12870+14830.76-1162.29</f>
        <v>1157542.77</v>
      </c>
    </row>
    <row r="53" spans="1:4" s="4" customFormat="1" ht="15" customHeight="1">
      <c r="A53" s="11"/>
      <c r="B53" s="11" t="s">
        <v>23</v>
      </c>
      <c r="C53" s="12">
        <f>SUM(C27:C52)</f>
        <v>15347892.110000001</v>
      </c>
      <c r="D53" s="16"/>
    </row>
    <row r="54" spans="1:3" s="4" customFormat="1" ht="15">
      <c r="A54" s="5"/>
      <c r="B54" s="16"/>
      <c r="C54" s="16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f>3002.17+92609.99</f>
        <v>95612.16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30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f>9728.97</f>
        <v>9728.97</v>
      </c>
    </row>
    <row r="62" spans="1:5" s="4" customFormat="1" ht="16.5" customHeight="1">
      <c r="A62" s="11"/>
      <c r="B62" s="11" t="s">
        <v>23</v>
      </c>
      <c r="C62" s="12">
        <f>SUM(C57:C61)</f>
        <v>105341.13</v>
      </c>
      <c r="E62" s="16"/>
    </row>
    <row r="63" spans="1:5" s="4" customFormat="1" ht="21" customHeight="1">
      <c r="A63" s="5"/>
      <c r="C63" s="1"/>
      <c r="E63" s="16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7" t="s">
        <v>82</v>
      </c>
      <c r="B70" s="17"/>
      <c r="C70" s="17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44804927.42+7154394.87+16739471.51+54015275.54+201601.62+14420.98</f>
        <v>122930091.94000001</v>
      </c>
    </row>
    <row r="73" spans="1:3" s="4" customFormat="1" ht="17.25" customHeight="1">
      <c r="A73" s="11" t="s">
        <v>17</v>
      </c>
      <c r="B73" s="11" t="s">
        <v>85</v>
      </c>
      <c r="C73" s="12">
        <f>37600+1400+5817685.55+2468131.58+20000+7072277.44+25609.47</f>
        <v>15442704.040000001</v>
      </c>
    </row>
    <row r="74" spans="1:3" s="4" customFormat="1" ht="17.25" customHeight="1">
      <c r="A74" s="11" t="s">
        <v>19</v>
      </c>
      <c r="B74" s="11" t="s">
        <v>86</v>
      </c>
      <c r="C74" s="13">
        <f>96960+341666.66</f>
        <v>438626.66</v>
      </c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6"/>
    </row>
    <row r="76" spans="1:4" s="4" customFormat="1" ht="17.25" customHeight="1">
      <c r="A76" s="11"/>
      <c r="B76" s="11" t="s">
        <v>23</v>
      </c>
      <c r="C76" s="12">
        <f>SUM(C72:C75)</f>
        <v>138811422.64000002</v>
      </c>
      <c r="D76" s="16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6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3283345.55+2516</f>
        <v>3285861.55</v>
      </c>
      <c r="D81" s="16"/>
    </row>
    <row r="82" spans="1:3" s="4" customFormat="1" ht="16.5" customHeight="1">
      <c r="A82" s="11" t="s">
        <v>19</v>
      </c>
      <c r="B82" s="11" t="s">
        <v>92</v>
      </c>
      <c r="C82" s="12">
        <f>10550.33-288.33</f>
        <v>10262</v>
      </c>
    </row>
    <row r="83" spans="1:3" s="4" customFormat="1" ht="16.5" customHeight="1">
      <c r="A83" s="11" t="s">
        <v>21</v>
      </c>
      <c r="B83" s="11" t="s">
        <v>93</v>
      </c>
      <c r="C83" s="12">
        <f>14125.35+31604.26+4854.36+45957.7+344.88+3.41-600-232.4-344.88</f>
        <v>95712.68000000001</v>
      </c>
    </row>
    <row r="84" spans="1:3" s="4" customFormat="1" ht="16.5" customHeight="1">
      <c r="A84" s="11"/>
      <c r="B84" s="11" t="s">
        <v>23</v>
      </c>
      <c r="C84" s="12">
        <f>SUM(C80:C83)</f>
        <v>3391836.23</v>
      </c>
    </row>
    <row r="85" ht="12.75">
      <c r="A85" s="2" t="s">
        <v>94</v>
      </c>
    </row>
    <row r="86" ht="12.75">
      <c r="A86" s="18" t="s">
        <v>95</v>
      </c>
    </row>
    <row r="87" spans="1:3" ht="12" customHeight="1">
      <c r="A87" s="19" t="s">
        <v>96</v>
      </c>
      <c r="B87" s="19"/>
      <c r="C87" s="19"/>
    </row>
    <row r="88" spans="1:3" s="21" customFormat="1" ht="24.75" customHeight="1">
      <c r="A88" s="20" t="s">
        <v>97</v>
      </c>
      <c r="B88" s="20"/>
      <c r="C88" s="20"/>
    </row>
    <row r="89" spans="1:3" ht="26.25" customHeight="1">
      <c r="A89" s="22" t="s">
        <v>98</v>
      </c>
      <c r="B89" s="22"/>
      <c r="C89" s="22"/>
    </row>
  </sheetData>
  <sheetProtection selectLockedCells="1" selectUnlockedCells="1"/>
  <mergeCells count="4">
    <mergeCell ref="A70:C70"/>
    <mergeCell ref="A87:C87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2014-12-10T20:46:03Z</dcterms:modified>
  <cp:category/>
  <cp:version/>
  <cp:contentType/>
  <cp:contentStatus/>
  <cp:revision>1</cp:revision>
</cp:coreProperties>
</file>